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Monthly Reports/"/>
    </mc:Choice>
  </mc:AlternateContent>
  <xr:revisionPtr revIDLastSave="6" documentId="8_{6743414F-6D6B-406E-8E73-7155ABC0B53E}" xr6:coauthVersionLast="47" xr6:coauthVersionMax="47" xr10:uidLastSave="{37081855-8371-4E86-92FC-F621FEF90229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S9" i="1"/>
  <c r="I11" i="1"/>
  <c r="R9" i="1"/>
  <c r="D9" i="1"/>
  <c r="O2" i="1" l="1"/>
  <c r="O8" i="1"/>
  <c r="L8" i="1"/>
  <c r="I8" i="1"/>
  <c r="S12" i="1"/>
  <c r="O12" i="1"/>
  <c r="S3" i="1"/>
  <c r="Q5" i="1"/>
  <c r="Q2" i="1"/>
  <c r="V2" i="1"/>
  <c r="G12" i="1"/>
  <c r="F12" i="1"/>
  <c r="E12" i="1"/>
  <c r="O6" i="1"/>
  <c r="I6" i="1"/>
  <c r="E6" i="1"/>
  <c r="L7" i="1"/>
  <c r="I7" i="1"/>
  <c r="S10" i="1" l="1"/>
  <c r="X6" i="1" l="1"/>
  <c r="X3" i="1"/>
  <c r="S2" i="1" l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  <author>tc={B69A4487-211E-4C9F-82AC-404BAB021E71}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  <comment ref="B9" authorId="4" shapeId="0" xr:uid="{B69A4487-211E-4C9F-82AC-404BAB021E71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amended 3/11/25</t>
      </text>
    </comment>
  </commentList>
</comments>
</file>

<file path=xl/sharedStrings.xml><?xml version="1.0" encoding="utf-8"?>
<sst xmlns="http://schemas.openxmlformats.org/spreadsheetml/2006/main" count="54" uniqueCount="39">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</sst>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  <threadedComment ref="B9" dT="2025-03-11T18:29:25.63" personId="{73D40049-5642-4B29-8DCB-76AF88983CC5}" id="{B69A4487-211E-4C9F-82AC-404BAB021E71}">
    <text>District amended 3/11/25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9" sqref="D9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58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1118180.32+1710664.39+417912.52</f>
        <v>3246757.23</v>
      </c>
      <c r="P2" s="21"/>
      <c r="Q2" s="6">
        <f>D2-E2-F2-G2-H2-I2-J2-L2-M2-O2-P2</f>
        <v>-4.6566128730773926E-10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177157.07+32493.77+36896.55+94259.69+50847.52+41659.11</f>
        <v>433313.71</v>
      </c>
      <c r="J8" s="27"/>
      <c r="K8" s="31"/>
      <c r="L8" s="11">
        <f>13174.4+161854.64+93077.87+36743.81+63416.49+122912.29</f>
        <v>491179.5</v>
      </c>
      <c r="M8" s="27"/>
      <c r="N8" s="31"/>
      <c r="O8" s="11">
        <f>1656440.02+317340.76+568126.72+1013321.11+885430.97+1101265.01</f>
        <v>5541924.5899999999</v>
      </c>
      <c r="P8" s="22"/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58" t="s">
        <v>23</v>
      </c>
      <c r="B9" s="1">
        <v>44672</v>
      </c>
      <c r="C9" s="6">
        <f t="shared" si="0"/>
        <v>78000</v>
      </c>
      <c r="D9" s="15">
        <f>58886.93+13803.88-9500</f>
        <v>63190.81</v>
      </c>
      <c r="E9" s="15">
        <f>37791.07+1559.53+6260.85</f>
        <v>45611.45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1.8189894035458565E-12</v>
      </c>
      <c r="R9" s="7">
        <f>5309.19+9500</f>
        <v>14809.189999999999</v>
      </c>
      <c r="S9" s="2">
        <f>3516.5+1792.69+9500</f>
        <v>14809.19</v>
      </c>
      <c r="T9" s="22"/>
      <c r="U9" s="30"/>
      <c r="V9" s="6">
        <f t="shared" si="3"/>
        <v>-1.8189894035458565E-12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58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24414.76+68298.77+64342.31+56623.27+63855.58+60408.92+56501.54+62233.03+56674.4+70326.26+59056.37+126872.7+32683.93+64867.97+70062.67+64125.01+63738.6+62196.51+65645.28+60964.38+20407.74</f>
        <v>1274300</v>
      </c>
      <c r="J11" s="26"/>
      <c r="K11" s="1"/>
      <c r="L11" s="2"/>
      <c r="M11" s="26"/>
      <c r="N11" s="1"/>
      <c r="O11" s="2"/>
      <c r="P11" s="26"/>
      <c r="Q11" s="6">
        <f t="shared" si="1"/>
        <v>0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 t="s">
        <v>29</v>
      </c>
      <c r="AB11" s="37" t="s">
        <v>29</v>
      </c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16318418.210000001</v>
      </c>
      <c r="E12" s="50">
        <f>SUM(E2:E11)</f>
        <v>2150774.89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2524925.33</v>
      </c>
      <c r="J12" s="51">
        <f t="shared" si="4"/>
        <v>0</v>
      </c>
      <c r="K12" s="50"/>
      <c r="L12" s="50">
        <f>SUM(L2:L11)</f>
        <v>553294.59000000008</v>
      </c>
      <c r="M12" s="51">
        <f>SUM(M2:M11)</f>
        <v>0</v>
      </c>
      <c r="N12" s="50"/>
      <c r="O12" s="50">
        <f>SUM(O2:O11)</f>
        <v>9144298.7300000004</v>
      </c>
      <c r="P12" s="51">
        <f t="shared" ref="P12" si="5">SUM(P2:P11)</f>
        <v>0</v>
      </c>
      <c r="Q12" s="50">
        <f>SUM(Q2:Q11)</f>
        <v>152089.77999999962</v>
      </c>
      <c r="R12" s="50">
        <f>SUM(R2:R11)</f>
        <v>2234370.79</v>
      </c>
      <c r="S12" s="50">
        <f t="shared" ref="S12:T12" si="6">SUM(S2:S11)</f>
        <v>1937921.18</v>
      </c>
      <c r="T12" s="51">
        <f t="shared" si="6"/>
        <v>0</v>
      </c>
      <c r="U12" s="50"/>
      <c r="V12" s="46">
        <f>SUM(V2:V11)</f>
        <v>296449.60999999993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2025-08-04T16:01:36Z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